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\Arquivos\SEDE\FUNPEN\MAIA E PIMENTEL -  CTR N° 142-2024\"/>
    </mc:Choice>
  </mc:AlternateContent>
  <xr:revisionPtr revIDLastSave="0" documentId="13_ncr:1_{33C0298E-25E9-484C-8C56-C53478A9BE78}" xr6:coauthVersionLast="47" xr6:coauthVersionMax="47" xr10:uidLastSave="{00000000-0000-0000-0000-000000000000}"/>
  <bookViews>
    <workbookView xWindow="28680" yWindow="-120" windowWidth="29040" windowHeight="15720" activeTab="1" xr2:uid="{3E0359D2-F854-4E3B-B65C-DC7F17E2CC9D}"/>
  </bookViews>
  <sheets>
    <sheet name="Planilha1" sheetId="1" r:id="rId1"/>
    <sheet name="Planilha2" sheetId="2" r:id="rId2"/>
  </sheets>
  <definedNames>
    <definedName name="_xlnm.Print_Area" localSheetId="0">Planilha1!$A$1:$O$28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 s="1"/>
  <c r="G26" i="1"/>
  <c r="G24" i="1"/>
  <c r="H24" i="1" s="1"/>
  <c r="I24" i="1" s="1"/>
  <c r="G22" i="1"/>
  <c r="H22" i="1" s="1"/>
  <c r="I22" i="1" s="1"/>
  <c r="G20" i="1"/>
  <c r="H20" i="1" s="1"/>
  <c r="I20" i="1" s="1"/>
  <c r="G18" i="1"/>
  <c r="H18" i="1" s="1"/>
  <c r="I18" i="1" s="1"/>
  <c r="G15" i="1"/>
  <c r="H15" i="1" s="1"/>
  <c r="I15" i="1" s="1"/>
  <c r="G13" i="1"/>
  <c r="H13" i="1" s="1"/>
  <c r="I13" i="1" s="1"/>
  <c r="G10" i="1"/>
  <c r="H10" i="1" s="1"/>
  <c r="I10" i="1" s="1"/>
  <c r="G8" i="1"/>
  <c r="H8" i="1" s="1"/>
  <c r="I8" i="1" s="1"/>
  <c r="G6" i="1"/>
  <c r="I30" i="1"/>
  <c r="L16" i="1"/>
  <c r="L6" i="1"/>
  <c r="L9" i="1"/>
  <c r="L10" i="1"/>
  <c r="L14" i="1"/>
  <c r="L26" i="1"/>
  <c r="L24" i="1"/>
  <c r="L18" i="1"/>
  <c r="L20" i="1"/>
  <c r="L22" i="1"/>
  <c r="D34" i="1"/>
  <c r="F33" i="1"/>
  <c r="B31" i="1"/>
  <c r="L28" i="1" l="1"/>
  <c r="G28" i="1"/>
  <c r="H6" i="1"/>
  <c r="H28" i="1" l="1"/>
  <c r="I6" i="1"/>
  <c r="I28" i="1" s="1"/>
</calcChain>
</file>

<file path=xl/sharedStrings.xml><?xml version="1.0" encoding="utf-8"?>
<sst xmlns="http://schemas.openxmlformats.org/spreadsheetml/2006/main" count="143" uniqueCount="69">
  <si>
    <t>Item</t>
  </si>
  <si>
    <t>Auxiliar de Limpeza - 44 horas semanais</t>
  </si>
  <si>
    <t>Empregados por Posto de Trabalho</t>
  </si>
  <si>
    <t>Quant de Meses</t>
  </si>
  <si>
    <t>Valor Unitário do Posto C/ Encargos/Custos</t>
  </si>
  <si>
    <t>Descrição do Cargo</t>
  </si>
  <si>
    <t>Valor Total Trimestral por Posto C/ Encargos/Custos</t>
  </si>
  <si>
    <t>Auxiliar de Serviços Diversos - 44 horas semanais</t>
  </si>
  <si>
    <t>Encarregado Geral - 44 horas semanais</t>
  </si>
  <si>
    <t>Agente de Portaria Diurno - 44 horas semanais</t>
  </si>
  <si>
    <t>Agente de Portaria Noturno 12x36</t>
  </si>
  <si>
    <t>CLASSE I - SERVIÇOS DE LIMPEZA E CONSERVAÇÃO</t>
  </si>
  <si>
    <t>CLASSE II - SERVIÇOS DE APOIO OPERACIONAL</t>
  </si>
  <si>
    <t>Valor Total Mensal por Posto C/ Encargos/Custos</t>
  </si>
  <si>
    <t>Recepcionista (ensino médio) - 44 horas semanais</t>
  </si>
  <si>
    <t>Auxiliar Administrativo - 44 horas semanais</t>
  </si>
  <si>
    <t>Atendente - 44 horas semanais</t>
  </si>
  <si>
    <t>Supervisor Administrativo e/ou Operacional - 44 horas semanais</t>
  </si>
  <si>
    <t>Gerente Nível Superior I - 44 horas semanais</t>
  </si>
  <si>
    <t>CLASSE III - SERVIÇOS DE APOIO ADMINISTRATIVO</t>
  </si>
  <si>
    <t>Quantidade Empregados Contratados</t>
  </si>
  <si>
    <t>PLANILHA DE CUSTO TRIMESTRAL  - CONTRATO N° 142/2024 - MAIA E PIMENTEL</t>
  </si>
  <si>
    <t xml:space="preserve">
</t>
  </si>
  <si>
    <t>NO CONTRATO MENSAL POR POSTO</t>
  </si>
  <si>
    <t>CONTRATO ANUAL POR POSTO</t>
  </si>
  <si>
    <t>VALOR TOTAL DO CONTRATO</t>
  </si>
  <si>
    <t>ANUAL</t>
  </si>
  <si>
    <t>TOTAL:</t>
  </si>
  <si>
    <t>LOTE ÚNICO</t>
  </si>
  <si>
    <t>CCT</t>
  </si>
  <si>
    <t>Unidade (medida)</t>
  </si>
  <si>
    <t>Quantidade Estimada para Contratar</t>
  </si>
  <si>
    <t>AC000002/2023</t>
  </si>
  <si>
    <t>Posto</t>
  </si>
  <si>
    <t>Motorista em Serviços Terceirizados (categoria AB) - 44 horas semanais</t>
  </si>
  <si>
    <t>Motorista em Serviços Terceirizados (categoria D) - 44 horas semanais</t>
  </si>
  <si>
    <t>Artífice de Serviços Gerais (encanador) - 12x36</t>
  </si>
  <si>
    <t>Artífice de Serviços Gerais (eletricista) - 44 horas semanais</t>
  </si>
  <si>
    <t>Artífice de Serviços Gerais (carpinteiro, pedreiro, pintor, soldador, serralheiro) - 44 horas semanais</t>
  </si>
  <si>
    <t>R$ 54.225,56</t>
  </si>
  <si>
    <r>
      <t>R$ </t>
    </r>
    <r>
      <rPr>
        <sz val="14"/>
        <color rgb="FF000000"/>
        <rFont val="Times New Roman"/>
        <family val="1"/>
      </rPr>
      <t>108.451,12</t>
    </r>
  </si>
  <si>
    <t>Técnico da Tecnologia da Informática - 44 horas semanais</t>
  </si>
  <si>
    <t>R$ 78.199,85</t>
  </si>
  <si>
    <r>
      <t>R$ </t>
    </r>
    <r>
      <rPr>
        <sz val="14"/>
        <color rgb="FF000000"/>
        <rFont val="Times New Roman"/>
        <family val="1"/>
      </rPr>
      <t>156.399,70</t>
    </r>
  </si>
  <si>
    <t>Técnico em Manutenção de Equipamento de Informática - 44 horas semanais</t>
  </si>
  <si>
    <r>
      <t>R$ </t>
    </r>
    <r>
      <rPr>
        <sz val="14"/>
        <color rgb="FF000000"/>
        <rFont val="Times New Roman"/>
        <family val="1"/>
      </rPr>
      <t>78.355,02</t>
    </r>
  </si>
  <si>
    <t>Programador de Informática - 44 horas semanais</t>
  </si>
  <si>
    <t>R$ 86.479,17</t>
  </si>
  <si>
    <r>
      <t>R$ </t>
    </r>
    <r>
      <rPr>
        <sz val="14"/>
        <color rgb="FF000000"/>
        <rFont val="Times New Roman"/>
        <family val="1"/>
      </rPr>
      <t>86.479,17</t>
    </r>
  </si>
  <si>
    <t>TOTAL GERAL ESTIMADO DOS POSTOS DO LOTE ÚNICO R$</t>
  </si>
  <si>
    <t>Salário base unit.</t>
  </si>
  <si>
    <t>Valor ANUAL por Posto C/ Encargos/Custos</t>
  </si>
  <si>
    <t>Valor Total Anual C/ Encargos/Custos (11)</t>
  </si>
  <si>
    <r>
      <t>R$ </t>
    </r>
    <r>
      <rPr>
        <sz val="14"/>
        <color rgb="FF000000"/>
        <rFont val="Times New Roman"/>
        <family val="1"/>
      </rPr>
      <t>418.497,70</t>
    </r>
  </si>
  <si>
    <r>
      <t>R$ </t>
    </r>
    <r>
      <rPr>
        <sz val="14"/>
        <color rgb="FF000000"/>
        <rFont val="Times New Roman"/>
        <family val="1"/>
      </rPr>
      <t>251. 098,62</t>
    </r>
  </si>
  <si>
    <r>
      <t>R$ </t>
    </r>
    <r>
      <rPr>
        <sz val="14"/>
        <color rgb="FF000000"/>
        <rFont val="Times New Roman"/>
        <family val="1"/>
      </rPr>
      <t>254.250,18</t>
    </r>
  </si>
  <si>
    <r>
      <t>R$ </t>
    </r>
    <r>
      <rPr>
        <sz val="14"/>
        <color rgb="FF000000"/>
        <rFont val="Times New Roman"/>
        <family val="1"/>
      </rPr>
      <t>567.312,84</t>
    </r>
  </si>
  <si>
    <r>
      <t>R$ </t>
    </r>
    <r>
      <rPr>
        <sz val="14"/>
        <color rgb="FF000000"/>
        <rFont val="Times New Roman"/>
        <family val="1"/>
      </rPr>
      <t>90.001,08</t>
    </r>
  </si>
  <si>
    <r>
      <t>R$ </t>
    </r>
    <r>
      <rPr>
        <sz val="14"/>
        <color rgb="FF000000"/>
        <rFont val="Times New Roman"/>
        <family val="1"/>
      </rPr>
      <t>54.225,56</t>
    </r>
  </si>
  <si>
    <r>
      <t>R$ </t>
    </r>
    <r>
      <rPr>
        <sz val="14"/>
        <color rgb="FF000000"/>
        <rFont val="Times New Roman"/>
        <family val="1"/>
      </rPr>
      <t>591.220,84</t>
    </r>
  </si>
  <si>
    <r>
      <t>R$ </t>
    </r>
    <r>
      <rPr>
        <sz val="14"/>
        <color rgb="FF000000"/>
        <rFont val="Times New Roman"/>
        <family val="1"/>
      </rPr>
      <t>1.827.331,08</t>
    </r>
  </si>
  <si>
    <r>
      <t>R$ </t>
    </r>
    <r>
      <rPr>
        <sz val="14"/>
        <color rgb="FF000000"/>
        <rFont val="Times New Roman"/>
        <family val="1"/>
      </rPr>
      <t>1.213.591,72</t>
    </r>
  </si>
  <si>
    <t>R$ 86.324,10</t>
  </si>
  <si>
    <r>
      <t>R$ </t>
    </r>
    <r>
      <rPr>
        <sz val="14"/>
        <color rgb="FF000000"/>
        <rFont val="Times New Roman"/>
        <family val="1"/>
      </rPr>
      <t>863.241,00</t>
    </r>
  </si>
  <si>
    <t>R$ 97.280,35</t>
  </si>
  <si>
    <r>
      <t>R$ </t>
    </r>
    <r>
      <rPr>
        <sz val="14"/>
        <color rgb="FF000000"/>
        <rFont val="Times New Roman"/>
        <family val="1"/>
      </rPr>
      <t>486.401,75</t>
    </r>
  </si>
  <si>
    <r>
      <t>R$ </t>
    </r>
    <r>
      <rPr>
        <sz val="14"/>
        <color rgb="FF000000"/>
        <rFont val="Times New Roman"/>
        <family val="1"/>
      </rPr>
      <t>208.109,72</t>
    </r>
  </si>
  <si>
    <t>R$ 68.149,74</t>
  </si>
  <si>
    <r>
      <t>R$ </t>
    </r>
    <r>
      <rPr>
        <sz val="14"/>
        <color rgb="FF000000"/>
        <rFont val="Times New Roman"/>
        <family val="1"/>
      </rPr>
      <t>136.299,48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</si>
</sst>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&quot;R$&quot;\ #,##0.00000"/>
    <numFmt numFmtId="166" formatCode="_-&quot;R$&quot;\ * #,##0.000_-;\-&quot;R$&quot;\ * #,##0.000_-;_-&quot;R$&quot;\ * &quot;-&quot;??_-;_-@_-"/>
    <numFmt numFmtId="167" formatCode="_-&quot;R$&quot;\ * #,##0.0000_-;\-&quot;R$&quot;\ * #,##0.0000_-;_-&quot;R$&quot;\ * &quot;-&quot;??_-;_-@_-"/>
    <numFmt numFmtId="168" formatCode="_-&quot;R$&quot;\ * #,##0.00000_-;\-&quot;R$&quot;\ * #,##0.00000_-;_-&quot;R$&quot;\ * &quot;-&quot;??_-;_-@_-"/>
    <numFmt numFmtId="169" formatCode="_-&quot;R$&quot;\ * #,##0.00000_-;\-&quot;R$&quot;\ * #,##0.00000_-;_-&quot;R$&quot;\ * &quot;-&quot;?????_-;_-@_-"/>
    <numFmt numFmtId="170" formatCode="_-&quot;R$&quot;\ * #,##0.000_-;\-&quot;R$&quot;\ * #,##0.000_-;_-&quot;R$&quot;\ * &quot;-&quot;???_-;_-@_-"/>
    <numFmt numFmtId="171" formatCode="#,##0.00000"/>
    <numFmt numFmtId="172" formatCode="&quot;R$&quot;\ #,##0.00000;[Red]\-&quot;R$&quot;\ #,##0.00000"/>
    <numFmt numFmtId="173" formatCode="&quot;R$&quot;\ #,##0.0000"/>
    <numFmt numFmtId="174" formatCode="_-&quot;R$&quot;\ * #,##0.00000_-;\-&quot;R$&quot;\ * #,##0.00000_-;_-&quot;R$&quot;\ * &quot;-&quot;????_-;_-@_-"/>
    <numFmt numFmtId="175" formatCode="_-&quot;R$&quot;\ * #,##0.0000_-;\-&quot;R$&quot;\ * #,##0.0000_-;_-&quot;R$&quot;\ * &quot;-&quot;????_-;_-@_-"/>
    <numFmt numFmtId="176" formatCode="_-&quot;R$&quot;\ * #,##0.00_-;\-&quot;R$&quot;\ * #,##0.00_-;_-&quot;R$&quot;\ * &quot;-&quot;???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Times-New-Roman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9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9" fontId="0" fillId="0" borderId="0" xfId="0" applyNumberFormat="1"/>
    <xf numFmtId="8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0" fillId="0" borderId="0" xfId="0" applyAlignment="1">
      <alignment vertical="center"/>
    </xf>
    <xf numFmtId="173" fontId="0" fillId="0" borderId="0" xfId="0" applyNumberFormat="1"/>
    <xf numFmtId="165" fontId="0" fillId="0" borderId="0" xfId="0" applyNumberFormat="1"/>
    <xf numFmtId="168" fontId="0" fillId="0" borderId="0" xfId="0" applyNumberFormat="1"/>
    <xf numFmtId="170" fontId="0" fillId="0" borderId="0" xfId="0" applyNumberFormat="1"/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169" fontId="0" fillId="0" borderId="0" xfId="0" applyNumberFormat="1"/>
    <xf numFmtId="4" fontId="6" fillId="0" borderId="0" xfId="0" applyNumberFormat="1" applyFont="1"/>
    <xf numFmtId="175" fontId="0" fillId="0" borderId="0" xfId="0" applyNumberFormat="1"/>
    <xf numFmtId="44" fontId="6" fillId="0" borderId="0" xfId="0" applyNumberFormat="1" applyFont="1"/>
    <xf numFmtId="4" fontId="0" fillId="0" borderId="0" xfId="0" applyNumberFormat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169" fontId="0" fillId="0" borderId="6" xfId="0" applyNumberForma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170" fontId="0" fillId="0" borderId="5" xfId="0" applyNumberFormat="1" applyBorder="1" applyAlignment="1">
      <alignment horizontal="center" vertical="center"/>
    </xf>
    <xf numFmtId="170" fontId="0" fillId="0" borderId="6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74" fontId="0" fillId="0" borderId="5" xfId="0" applyNumberFormat="1" applyBorder="1" applyAlignment="1">
      <alignment vertical="center"/>
    </xf>
    <xf numFmtId="174" fontId="0" fillId="0" borderId="6" xfId="0" applyNumberFormat="1" applyBorder="1" applyAlignment="1">
      <alignment vertical="center"/>
    </xf>
    <xf numFmtId="168" fontId="0" fillId="0" borderId="5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8" fontId="7" fillId="0" borderId="1" xfId="0" applyNumberFormat="1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6529-FEF2-4D51-AC22-1EE08723EC74}">
  <dimension ref="A1:O41"/>
  <sheetViews>
    <sheetView zoomScaleNormal="100" workbookViewId="0">
      <selection activeCell="J20" sqref="J20"/>
    </sheetView>
  </sheetViews>
  <sheetFormatPr defaultRowHeight="15"/>
  <cols>
    <col min="2" max="2" width="24.7109375" customWidth="1"/>
    <col min="3" max="3" width="20.85546875" customWidth="1"/>
    <col min="4" max="4" width="27.5703125" customWidth="1"/>
    <col min="5" max="5" width="16.28515625" customWidth="1"/>
    <col min="6" max="6" width="24.28515625" customWidth="1"/>
    <col min="7" max="7" width="25.85546875" customWidth="1"/>
    <col min="8" max="8" width="28.85546875" customWidth="1"/>
    <col min="9" max="9" width="31.85546875" customWidth="1"/>
    <col min="10" max="10" width="32.7109375" customWidth="1"/>
    <col min="11" max="11" width="29.5703125" customWidth="1"/>
    <col min="12" max="12" width="27.7109375" customWidth="1"/>
    <col min="14" max="14" width="24.85546875" bestFit="1" customWidth="1"/>
    <col min="15" max="15" width="26" bestFit="1" customWidth="1"/>
  </cols>
  <sheetData>
    <row r="1" spans="1:15" ht="26.25" customHeight="1">
      <c r="A1" s="30" t="s">
        <v>21</v>
      </c>
      <c r="B1" s="30"/>
      <c r="C1" s="30"/>
      <c r="D1" s="30"/>
      <c r="E1" s="30"/>
      <c r="F1" s="30"/>
      <c r="G1" s="30"/>
      <c r="H1" s="30"/>
    </row>
    <row r="2" spans="1:15" ht="24.75" customHeight="1">
      <c r="A2" s="31" t="s">
        <v>11</v>
      </c>
      <c r="B2" s="31"/>
      <c r="C2" s="31"/>
      <c r="D2" s="31"/>
      <c r="E2" s="31"/>
      <c r="F2" s="31"/>
      <c r="G2" s="31"/>
      <c r="H2" s="31"/>
    </row>
    <row r="3" spans="1:15">
      <c r="A3" s="53" t="s">
        <v>0</v>
      </c>
      <c r="B3" s="55" t="s">
        <v>5</v>
      </c>
      <c r="C3" s="46" t="s">
        <v>2</v>
      </c>
      <c r="D3" s="46" t="s">
        <v>20</v>
      </c>
      <c r="E3" s="53" t="s">
        <v>3</v>
      </c>
      <c r="F3" s="46" t="s">
        <v>4</v>
      </c>
      <c r="G3" s="46" t="s">
        <v>13</v>
      </c>
      <c r="H3" s="46" t="s">
        <v>6</v>
      </c>
    </row>
    <row r="4" spans="1:15">
      <c r="A4" s="53"/>
      <c r="B4" s="55"/>
      <c r="C4" s="46"/>
      <c r="D4" s="46"/>
      <c r="E4" s="53"/>
      <c r="F4" s="46"/>
      <c r="G4" s="46"/>
      <c r="H4" s="46"/>
    </row>
    <row r="5" spans="1:15">
      <c r="A5" s="53"/>
      <c r="B5" s="55"/>
      <c r="C5" s="46"/>
      <c r="D5" s="46"/>
      <c r="E5" s="53"/>
      <c r="F5" s="46"/>
      <c r="G5" s="46"/>
      <c r="H5" s="46"/>
      <c r="I5" t="s">
        <v>26</v>
      </c>
      <c r="J5" t="s">
        <v>23</v>
      </c>
      <c r="K5" t="s">
        <v>24</v>
      </c>
      <c r="L5" t="s">
        <v>25</v>
      </c>
    </row>
    <row r="6" spans="1:15">
      <c r="A6" s="36">
        <v>1</v>
      </c>
      <c r="B6" s="45" t="s">
        <v>1</v>
      </c>
      <c r="C6" s="36">
        <v>1</v>
      </c>
      <c r="D6" s="36">
        <v>7</v>
      </c>
      <c r="E6" s="36">
        <v>3</v>
      </c>
      <c r="F6" s="37">
        <v>3487.48083</v>
      </c>
      <c r="G6" s="37">
        <f>F6*D6</f>
        <v>24412.365809999999</v>
      </c>
      <c r="H6" s="47">
        <f>G6*E6</f>
        <v>73237.097429999994</v>
      </c>
      <c r="I6" s="20">
        <f>H6*4</f>
        <v>292948.38971999998</v>
      </c>
      <c r="K6" s="21">
        <v>41849.769999999997</v>
      </c>
      <c r="L6">
        <f>K6*D6</f>
        <v>292948.38999999996</v>
      </c>
    </row>
    <row r="7" spans="1:15">
      <c r="A7" s="36"/>
      <c r="B7" s="45"/>
      <c r="C7" s="36"/>
      <c r="D7" s="36"/>
      <c r="E7" s="36"/>
      <c r="F7" s="37"/>
      <c r="G7" s="37"/>
      <c r="H7" s="48"/>
      <c r="J7" s="14"/>
      <c r="K7" s="21"/>
    </row>
    <row r="8" spans="1:15">
      <c r="A8" s="36">
        <v>2</v>
      </c>
      <c r="B8" s="45" t="s">
        <v>7</v>
      </c>
      <c r="C8" s="36">
        <v>1</v>
      </c>
      <c r="D8" s="36">
        <v>4</v>
      </c>
      <c r="E8" s="36">
        <v>3</v>
      </c>
      <c r="F8" s="37">
        <v>3487.48083</v>
      </c>
      <c r="G8" s="37">
        <f>F8*D8</f>
        <v>13949.92332</v>
      </c>
      <c r="H8" s="49">
        <f>G8*E8</f>
        <v>41849.769959999998</v>
      </c>
      <c r="I8" s="20">
        <f>H8*4</f>
        <v>167399.07983999999</v>
      </c>
      <c r="J8" s="1"/>
      <c r="K8" s="21"/>
    </row>
    <row r="9" spans="1:15">
      <c r="A9" s="36"/>
      <c r="B9" s="45"/>
      <c r="C9" s="36"/>
      <c r="D9" s="36"/>
      <c r="E9" s="36"/>
      <c r="F9" s="37"/>
      <c r="G9" s="37"/>
      <c r="H9" s="50"/>
      <c r="J9" s="1"/>
      <c r="K9" s="21">
        <v>41849.769999999997</v>
      </c>
      <c r="L9">
        <f>K9*D8</f>
        <v>167399.07999999999</v>
      </c>
    </row>
    <row r="10" spans="1:15">
      <c r="A10" s="36">
        <v>3</v>
      </c>
      <c r="B10" s="35" t="s">
        <v>8</v>
      </c>
      <c r="C10" s="36">
        <v>1</v>
      </c>
      <c r="D10" s="36">
        <v>4</v>
      </c>
      <c r="E10" s="36">
        <v>3</v>
      </c>
      <c r="F10" s="37">
        <v>4886.7183299999997</v>
      </c>
      <c r="G10" s="37">
        <f>F10*D10</f>
        <v>19546.873319999999</v>
      </c>
      <c r="H10" s="49">
        <f>G10*E10</f>
        <v>58640.619959999996</v>
      </c>
      <c r="I10" s="20">
        <f>H10*4</f>
        <v>234562.47983999999</v>
      </c>
      <c r="K10" s="21">
        <v>58640.62</v>
      </c>
      <c r="L10">
        <f>K10*D10</f>
        <v>234562.48</v>
      </c>
    </row>
    <row r="11" spans="1:15" ht="15" customHeight="1">
      <c r="A11" s="36"/>
      <c r="B11" s="35"/>
      <c r="C11" s="36"/>
      <c r="D11" s="36"/>
      <c r="E11" s="36"/>
      <c r="F11" s="37"/>
      <c r="G11" s="37"/>
      <c r="H11" s="50"/>
      <c r="J11" s="62"/>
      <c r="K11" s="58"/>
      <c r="L11" s="58"/>
      <c r="M11" s="60"/>
      <c r="N11" s="61"/>
      <c r="O11" s="59"/>
    </row>
    <row r="12" spans="1:15" ht="25.5" customHeight="1">
      <c r="A12" s="27" t="s">
        <v>12</v>
      </c>
      <c r="B12" s="28"/>
      <c r="C12" s="28"/>
      <c r="D12" s="28"/>
      <c r="E12" s="28"/>
      <c r="F12" s="28"/>
      <c r="G12" s="28"/>
      <c r="H12" s="29"/>
      <c r="J12" s="62"/>
      <c r="K12" s="58"/>
      <c r="L12" s="58"/>
      <c r="M12" s="60"/>
      <c r="N12" s="61"/>
      <c r="O12" s="59"/>
    </row>
    <row r="13" spans="1:15" ht="15" customHeight="1">
      <c r="A13" s="36">
        <v>4</v>
      </c>
      <c r="B13" s="35" t="s">
        <v>9</v>
      </c>
      <c r="C13" s="36">
        <v>2</v>
      </c>
      <c r="D13" s="36">
        <v>4</v>
      </c>
      <c r="E13" s="36">
        <v>3</v>
      </c>
      <c r="F13" s="54">
        <v>3531.2525000000001</v>
      </c>
      <c r="G13" s="54">
        <f>F13*D13</f>
        <v>14125.01</v>
      </c>
      <c r="H13" s="51">
        <f>G13*E13</f>
        <v>42375.03</v>
      </c>
      <c r="I13" s="22">
        <f>H13*4</f>
        <v>169500.12</v>
      </c>
      <c r="J13" s="62"/>
      <c r="K13" s="11"/>
      <c r="L13" s="11"/>
      <c r="M13" s="58"/>
      <c r="N13" s="59"/>
      <c r="O13" s="59"/>
    </row>
    <row r="14" spans="1:15">
      <c r="A14" s="36"/>
      <c r="B14" s="35"/>
      <c r="C14" s="36"/>
      <c r="D14" s="36"/>
      <c r="E14" s="36"/>
      <c r="F14" s="54"/>
      <c r="G14" s="54"/>
      <c r="H14" s="52"/>
      <c r="J14" s="62"/>
      <c r="K14" s="21">
        <v>42375.03</v>
      </c>
      <c r="L14" s="11">
        <f>K14*D13</f>
        <v>169500.12</v>
      </c>
      <c r="M14" s="58"/>
      <c r="N14" s="59"/>
      <c r="O14" s="59"/>
    </row>
    <row r="15" spans="1:15" ht="15" customHeight="1">
      <c r="A15" s="36">
        <v>5</v>
      </c>
      <c r="B15" s="35" t="s">
        <v>10</v>
      </c>
      <c r="C15" s="36">
        <v>2</v>
      </c>
      <c r="D15" s="36">
        <v>4</v>
      </c>
      <c r="E15" s="36">
        <v>3</v>
      </c>
      <c r="F15" s="32">
        <v>7879.3450000000003</v>
      </c>
      <c r="G15" s="32">
        <f>F15*D15</f>
        <v>31517.38</v>
      </c>
      <c r="H15" s="33">
        <f>G15*E15</f>
        <v>94552.14</v>
      </c>
      <c r="I15" s="15">
        <f>H15*4</f>
        <v>378208.56</v>
      </c>
      <c r="J15" s="57"/>
      <c r="K15" s="11"/>
      <c r="L15" s="11"/>
      <c r="M15" s="58"/>
      <c r="N15" s="59"/>
      <c r="O15" s="56"/>
    </row>
    <row r="16" spans="1:15">
      <c r="A16" s="36"/>
      <c r="B16" s="35"/>
      <c r="C16" s="36"/>
      <c r="D16" s="36"/>
      <c r="E16" s="36"/>
      <c r="F16" s="32"/>
      <c r="G16" s="32"/>
      <c r="H16" s="34"/>
      <c r="J16" s="57"/>
      <c r="K16" s="23">
        <v>94552.14</v>
      </c>
      <c r="L16" s="17">
        <f>K16*D15</f>
        <v>378208.56</v>
      </c>
      <c r="M16" s="58"/>
      <c r="N16" s="59"/>
      <c r="O16" s="56"/>
    </row>
    <row r="17" spans="1:15" ht="26.25" customHeight="1">
      <c r="A17" s="27" t="s">
        <v>19</v>
      </c>
      <c r="B17" s="28"/>
      <c r="C17" s="28"/>
      <c r="D17" s="28"/>
      <c r="E17" s="28"/>
      <c r="F17" s="28"/>
      <c r="G17" s="28"/>
      <c r="H17" s="29"/>
      <c r="J17" s="4"/>
      <c r="K17" s="2"/>
      <c r="L17" s="2"/>
      <c r="M17" s="2"/>
      <c r="N17" s="3"/>
      <c r="O17" s="5"/>
    </row>
    <row r="18" spans="1:15">
      <c r="A18" s="36">
        <v>8</v>
      </c>
      <c r="B18" s="45" t="s">
        <v>14</v>
      </c>
      <c r="C18" s="36">
        <v>1</v>
      </c>
      <c r="D18" s="36">
        <v>13</v>
      </c>
      <c r="E18" s="36">
        <v>3</v>
      </c>
      <c r="F18" s="37">
        <v>3519.1716700000002</v>
      </c>
      <c r="G18" s="37">
        <f>F18*D18</f>
        <v>45749.23171</v>
      </c>
      <c r="H18" s="37">
        <f>G18*E18</f>
        <v>137247.69513000001</v>
      </c>
      <c r="I18" s="20">
        <f>H18*4</f>
        <v>548990.78052000003</v>
      </c>
      <c r="J18" s="1"/>
      <c r="K18" s="21">
        <v>42230.06</v>
      </c>
      <c r="L18">
        <f>K18*D18</f>
        <v>548990.78</v>
      </c>
    </row>
    <row r="19" spans="1:15">
      <c r="A19" s="36"/>
      <c r="B19" s="45"/>
      <c r="C19" s="36"/>
      <c r="D19" s="36"/>
      <c r="E19" s="36"/>
      <c r="F19" s="37"/>
      <c r="G19" s="37"/>
      <c r="H19" s="37"/>
      <c r="J19" s="14"/>
    </row>
    <row r="20" spans="1:15">
      <c r="A20" s="36">
        <v>9</v>
      </c>
      <c r="B20" s="35" t="s">
        <v>15</v>
      </c>
      <c r="C20" s="36">
        <v>1</v>
      </c>
      <c r="D20" s="36">
        <v>29</v>
      </c>
      <c r="E20" s="36">
        <v>3</v>
      </c>
      <c r="F20" s="32">
        <v>4007.3049999999998</v>
      </c>
      <c r="G20" s="41">
        <f>F20*D20</f>
        <v>116211.845</v>
      </c>
      <c r="H20" s="43">
        <f>G20*E20</f>
        <v>348635.53500000003</v>
      </c>
      <c r="I20" s="15">
        <f>H20*4</f>
        <v>1394542.1400000001</v>
      </c>
      <c r="K20" s="21">
        <v>48087.66</v>
      </c>
      <c r="L20">
        <f>K20*D20</f>
        <v>1394542.1400000001</v>
      </c>
      <c r="O20" s="6"/>
    </row>
    <row r="21" spans="1:15">
      <c r="A21" s="36"/>
      <c r="B21" s="35"/>
      <c r="C21" s="36"/>
      <c r="D21" s="36"/>
      <c r="E21" s="36"/>
      <c r="F21" s="32"/>
      <c r="G21" s="42"/>
      <c r="H21" s="43"/>
      <c r="J21" s="1"/>
      <c r="N21" s="7"/>
    </row>
    <row r="22" spans="1:15">
      <c r="A22" s="36">
        <v>10</v>
      </c>
      <c r="B22" s="35" t="s">
        <v>16</v>
      </c>
      <c r="C22" s="36">
        <v>1</v>
      </c>
      <c r="D22" s="36">
        <v>22</v>
      </c>
      <c r="E22" s="36">
        <v>3</v>
      </c>
      <c r="F22" s="37">
        <v>4596.93833</v>
      </c>
      <c r="G22" s="38">
        <f>F22*D22</f>
        <v>101132.64326</v>
      </c>
      <c r="H22" s="44">
        <f>G22*E22</f>
        <v>303397.92978000001</v>
      </c>
      <c r="I22" s="20">
        <f>H22*4</f>
        <v>1213591.71912</v>
      </c>
      <c r="J22" s="1"/>
      <c r="K22" s="21">
        <v>55163.26</v>
      </c>
      <c r="L22">
        <f>K22*D22</f>
        <v>1213591.72</v>
      </c>
    </row>
    <row r="23" spans="1:15">
      <c r="A23" s="36"/>
      <c r="B23" s="35"/>
      <c r="C23" s="36"/>
      <c r="D23" s="36"/>
      <c r="E23" s="36"/>
      <c r="F23" s="37"/>
      <c r="G23" s="39"/>
      <c r="H23" s="44"/>
    </row>
    <row r="24" spans="1:15">
      <c r="A24" s="36">
        <v>11</v>
      </c>
      <c r="B24" s="35" t="s">
        <v>17</v>
      </c>
      <c r="C24" s="36">
        <v>1</v>
      </c>
      <c r="D24" s="36">
        <v>8</v>
      </c>
      <c r="E24" s="36">
        <v>3</v>
      </c>
      <c r="F24" s="32">
        <v>7193.6750000000002</v>
      </c>
      <c r="G24" s="33">
        <f>F24*D24</f>
        <v>57549.4</v>
      </c>
      <c r="H24" s="32">
        <f>G24*E24</f>
        <v>172648.2</v>
      </c>
      <c r="I24" s="15">
        <f>H24*4</f>
        <v>690592.8</v>
      </c>
      <c r="K24" s="21">
        <v>86324.1</v>
      </c>
      <c r="L24">
        <f>K24*D24</f>
        <v>690592.8</v>
      </c>
    </row>
    <row r="25" spans="1:15">
      <c r="A25" s="36"/>
      <c r="B25" s="35"/>
      <c r="C25" s="36"/>
      <c r="D25" s="36"/>
      <c r="E25" s="36"/>
      <c r="F25" s="32"/>
      <c r="G25" s="34"/>
      <c r="H25" s="32"/>
      <c r="J25" s="20"/>
    </row>
    <row r="26" spans="1:15">
      <c r="A26" s="36">
        <v>12</v>
      </c>
      <c r="B26" s="35" t="s">
        <v>18</v>
      </c>
      <c r="C26" s="36">
        <v>1</v>
      </c>
      <c r="D26" s="36">
        <v>4</v>
      </c>
      <c r="E26" s="36">
        <v>3</v>
      </c>
      <c r="F26" s="37">
        <v>8106.6958299999997</v>
      </c>
      <c r="G26" s="38">
        <f>F26*D26</f>
        <v>32426.783319999999</v>
      </c>
      <c r="H26" s="40">
        <f>F26*D26*E26</f>
        <v>97280.349959999992</v>
      </c>
      <c r="I26" s="20">
        <f>H26*4</f>
        <v>389121.39983999997</v>
      </c>
      <c r="J26" s="9"/>
      <c r="K26" s="21">
        <v>97280.35</v>
      </c>
      <c r="L26">
        <f>K26*D26</f>
        <v>389121.4</v>
      </c>
    </row>
    <row r="27" spans="1:15">
      <c r="A27" s="36"/>
      <c r="B27" s="35"/>
      <c r="C27" s="36"/>
      <c r="D27" s="36"/>
      <c r="E27" s="36"/>
      <c r="F27" s="37"/>
      <c r="G27" s="39"/>
      <c r="H27" s="40"/>
      <c r="J27" s="14"/>
    </row>
    <row r="28" spans="1:15" ht="26.25" customHeight="1">
      <c r="A28" s="26" t="s">
        <v>27</v>
      </c>
      <c r="B28" s="26"/>
      <c r="C28" s="26"/>
      <c r="D28" s="26"/>
      <c r="E28" s="26"/>
      <c r="F28" s="26"/>
      <c r="G28" s="25">
        <f>G6+G8+G10+G13+G15+G18+G20+G22+G24+G26</f>
        <v>456621.45574</v>
      </c>
      <c r="H28" s="25">
        <f>SUM(H6,H8,H10,H13,H15,H18,H20,H22,H24,H26)</f>
        <v>1369864.3672199999</v>
      </c>
      <c r="I28" s="20">
        <f>SUM(I6:I27)</f>
        <v>5479457.4688799996</v>
      </c>
      <c r="J28" s="15"/>
      <c r="L28">
        <f>SUM(L6:L27)</f>
        <v>5479457.4699999997</v>
      </c>
    </row>
    <row r="29" spans="1:15" ht="15" customHeight="1">
      <c r="A29" s="16" t="s">
        <v>22</v>
      </c>
      <c r="B29" s="11"/>
      <c r="C29" s="11"/>
      <c r="D29" s="11"/>
      <c r="E29" s="11"/>
      <c r="F29" s="11"/>
      <c r="G29" s="11"/>
      <c r="H29" s="11"/>
    </row>
    <row r="30" spans="1:15">
      <c r="A30" s="11"/>
      <c r="B30" s="18">
        <v>3487.48083</v>
      </c>
      <c r="C30" s="11"/>
      <c r="D30" s="11"/>
      <c r="E30" s="11"/>
      <c r="F30" s="11"/>
      <c r="G30" s="11"/>
      <c r="H30" s="24">
        <v>1369864.37</v>
      </c>
      <c r="I30">
        <f>H30*4</f>
        <v>5479457.4800000004</v>
      </c>
    </row>
    <row r="31" spans="1:15">
      <c r="A31" s="11"/>
      <c r="B31" s="19">
        <f>B30*7</f>
        <v>24412.365809999999</v>
      </c>
      <c r="C31" s="11"/>
      <c r="D31" s="11"/>
      <c r="E31" s="11"/>
      <c r="F31" s="11"/>
      <c r="G31" s="11"/>
      <c r="H31" s="11"/>
      <c r="J31" s="8">
        <v>445353.77</v>
      </c>
      <c r="K31" s="10"/>
    </row>
    <row r="32" spans="1:15">
      <c r="A32" s="11"/>
      <c r="B32" s="11"/>
      <c r="C32" s="11"/>
      <c r="D32" s="11"/>
      <c r="E32" s="11"/>
      <c r="F32" s="17">
        <v>41849.769999999997</v>
      </c>
      <c r="G32" s="11"/>
      <c r="H32" s="11"/>
    </row>
    <row r="33" spans="1:10">
      <c r="A33" s="11"/>
      <c r="B33" s="11"/>
      <c r="C33" s="11"/>
      <c r="D33" s="17">
        <v>24412.37</v>
      </c>
      <c r="E33" s="11"/>
      <c r="F33" s="17">
        <f>F32*7</f>
        <v>292948.38999999996</v>
      </c>
      <c r="G33" s="11"/>
      <c r="H33" s="11"/>
      <c r="I33" s="6"/>
    </row>
    <row r="34" spans="1:10">
      <c r="A34" s="11"/>
      <c r="B34" s="11"/>
      <c r="C34" s="11"/>
      <c r="D34" s="17">
        <f>D33*12</f>
        <v>292948.44</v>
      </c>
      <c r="E34" s="11"/>
      <c r="F34" s="11"/>
      <c r="G34" s="11"/>
      <c r="H34" s="11"/>
    </row>
    <row r="35" spans="1:10">
      <c r="A35" s="11"/>
      <c r="B35" s="11"/>
      <c r="C35" s="11"/>
      <c r="D35" s="11"/>
      <c r="E35" s="11"/>
      <c r="F35" s="11"/>
      <c r="G35" s="11"/>
      <c r="H35" s="11"/>
    </row>
    <row r="36" spans="1:10">
      <c r="A36" s="11"/>
      <c r="B36" s="11"/>
      <c r="C36" s="11"/>
      <c r="D36" s="11"/>
      <c r="E36" s="11"/>
      <c r="F36" s="11"/>
      <c r="G36" s="11"/>
      <c r="H36" s="11"/>
    </row>
    <row r="37" spans="1:10">
      <c r="I37" s="13"/>
    </row>
    <row r="41" spans="1:10">
      <c r="J41" s="12"/>
    </row>
  </sheetData>
  <mergeCells count="107">
    <mergeCell ref="O15:O16"/>
    <mergeCell ref="J15:J16"/>
    <mergeCell ref="M15:M16"/>
    <mergeCell ref="N15:N16"/>
    <mergeCell ref="M11:M12"/>
    <mergeCell ref="N11:N12"/>
    <mergeCell ref="O11:O12"/>
    <mergeCell ref="J13:J14"/>
    <mergeCell ref="M13:M14"/>
    <mergeCell ref="N13:N14"/>
    <mergeCell ref="O13:O14"/>
    <mergeCell ref="J11:J12"/>
    <mergeCell ref="K11:K12"/>
    <mergeCell ref="L11:L12"/>
    <mergeCell ref="G3:G5"/>
    <mergeCell ref="B6:B7"/>
    <mergeCell ref="A6:A7"/>
    <mergeCell ref="C6:C7"/>
    <mergeCell ref="D6:D7"/>
    <mergeCell ref="E6:E7"/>
    <mergeCell ref="F6:F7"/>
    <mergeCell ref="G6:G7"/>
    <mergeCell ref="B3:B5"/>
    <mergeCell ref="A3:A5"/>
    <mergeCell ref="G13:G14"/>
    <mergeCell ref="B15:B16"/>
    <mergeCell ref="A15:A16"/>
    <mergeCell ref="E15:E16"/>
    <mergeCell ref="C15:C16"/>
    <mergeCell ref="D15:D16"/>
    <mergeCell ref="F15:F16"/>
    <mergeCell ref="G15:G16"/>
    <mergeCell ref="B13:B14"/>
    <mergeCell ref="A13:A14"/>
    <mergeCell ref="C13:C14"/>
    <mergeCell ref="D13:D14"/>
    <mergeCell ref="E13:E14"/>
    <mergeCell ref="H3:H5"/>
    <mergeCell ref="H6:H7"/>
    <mergeCell ref="H8:H9"/>
    <mergeCell ref="H10:H11"/>
    <mergeCell ref="H13:H14"/>
    <mergeCell ref="F10:F11"/>
    <mergeCell ref="G10:G11"/>
    <mergeCell ref="B8:B9"/>
    <mergeCell ref="A8:A9"/>
    <mergeCell ref="C8:C9"/>
    <mergeCell ref="D8:D9"/>
    <mergeCell ref="E8:E9"/>
    <mergeCell ref="F8:F9"/>
    <mergeCell ref="B10:B11"/>
    <mergeCell ref="A10:A11"/>
    <mergeCell ref="C10:C11"/>
    <mergeCell ref="D10:D11"/>
    <mergeCell ref="E10:E11"/>
    <mergeCell ref="C3:C5"/>
    <mergeCell ref="D3:D5"/>
    <mergeCell ref="E3:E5"/>
    <mergeCell ref="F3:F5"/>
    <mergeCell ref="G8:G9"/>
    <mergeCell ref="F13:F14"/>
    <mergeCell ref="A22:A23"/>
    <mergeCell ref="C22:C23"/>
    <mergeCell ref="D22:D23"/>
    <mergeCell ref="E22:E23"/>
    <mergeCell ref="F22:F23"/>
    <mergeCell ref="G22:G23"/>
    <mergeCell ref="H22:H23"/>
    <mergeCell ref="H15:H16"/>
    <mergeCell ref="B18:B19"/>
    <mergeCell ref="A18:A19"/>
    <mergeCell ref="C18:C19"/>
    <mergeCell ref="D18:D19"/>
    <mergeCell ref="E18:E19"/>
    <mergeCell ref="F18:F19"/>
    <mergeCell ref="G18:G19"/>
    <mergeCell ref="H18:H19"/>
    <mergeCell ref="B20:B21"/>
    <mergeCell ref="A20:A21"/>
    <mergeCell ref="C20:C21"/>
    <mergeCell ref="D20:D21"/>
    <mergeCell ref="E20:E21"/>
    <mergeCell ref="F20:F21"/>
    <mergeCell ref="A28:F28"/>
    <mergeCell ref="A17:H17"/>
    <mergeCell ref="A1:H1"/>
    <mergeCell ref="A2:H2"/>
    <mergeCell ref="A12:H12"/>
    <mergeCell ref="F24:F25"/>
    <mergeCell ref="G24:G25"/>
    <mergeCell ref="H24:H25"/>
    <mergeCell ref="B26:B27"/>
    <mergeCell ref="A26:A27"/>
    <mergeCell ref="C26:C27"/>
    <mergeCell ref="D26:D27"/>
    <mergeCell ref="E26:E27"/>
    <mergeCell ref="F26:F27"/>
    <mergeCell ref="G26:G27"/>
    <mergeCell ref="H26:H27"/>
    <mergeCell ref="B24:B25"/>
    <mergeCell ref="A24:A25"/>
    <mergeCell ref="C24:C25"/>
    <mergeCell ref="D24:D25"/>
    <mergeCell ref="E24:E25"/>
    <mergeCell ref="G20:G21"/>
    <mergeCell ref="H20:H21"/>
    <mergeCell ref="B22:B23"/>
  </mergeCells>
  <pageMargins left="0.511811024" right="0.511811024" top="0.78740157499999996" bottom="0.78740157499999996" header="0.31496062000000002" footer="0.31496062000000002"/>
  <pageSetup paperSize="9" scale="5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B22A-7A41-4C26-9A88-A84474FD2614}">
  <dimension ref="A1:K28"/>
  <sheetViews>
    <sheetView tabSelected="1" workbookViewId="0">
      <selection activeCell="K26" sqref="K26:K27"/>
    </sheetView>
  </sheetViews>
  <sheetFormatPr defaultRowHeight="15"/>
  <cols>
    <col min="2" max="2" width="22" customWidth="1"/>
    <col min="3" max="3" width="20.7109375" customWidth="1"/>
    <col min="4" max="4" width="12.7109375" customWidth="1"/>
    <col min="5" max="5" width="13.140625" customWidth="1"/>
    <col min="6" max="6" width="17.7109375" customWidth="1"/>
    <col min="7" max="7" width="12.7109375" customWidth="1"/>
    <col min="8" max="8" width="21.42578125" customWidth="1"/>
    <col min="9" max="9" width="17.85546875" customWidth="1"/>
    <col min="10" max="10" width="21" customWidth="1"/>
    <col min="11" max="11" width="25.85546875" customWidth="1"/>
  </cols>
  <sheetData>
    <row r="1" spans="1:11" ht="57" customHeight="1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5.5" customHeight="1">
      <c r="A2" s="75" t="s">
        <v>11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54" customHeight="1">
      <c r="A3" s="64" t="s">
        <v>0</v>
      </c>
      <c r="B3" s="64" t="s">
        <v>5</v>
      </c>
      <c r="C3" s="64" t="s">
        <v>29</v>
      </c>
      <c r="D3" s="64" t="s">
        <v>30</v>
      </c>
      <c r="E3" s="64" t="s">
        <v>2</v>
      </c>
      <c r="F3" s="64" t="s">
        <v>31</v>
      </c>
      <c r="G3" s="64" t="s">
        <v>3</v>
      </c>
      <c r="H3" s="64" t="s">
        <v>50</v>
      </c>
      <c r="I3" s="64" t="s">
        <v>4</v>
      </c>
      <c r="J3" s="64" t="s">
        <v>51</v>
      </c>
      <c r="K3" s="64" t="s">
        <v>52</v>
      </c>
    </row>
    <row r="4" spans="1:11" ht="39" customHeight="1">
      <c r="A4" s="68">
        <v>1</v>
      </c>
      <c r="B4" s="68" t="s">
        <v>1</v>
      </c>
      <c r="C4" s="69" t="s">
        <v>32</v>
      </c>
      <c r="D4" s="68" t="s">
        <v>33</v>
      </c>
      <c r="E4" s="68">
        <v>1</v>
      </c>
      <c r="F4" s="70">
        <v>10</v>
      </c>
      <c r="G4" s="68">
        <v>12</v>
      </c>
      <c r="H4" s="71">
        <v>1325</v>
      </c>
      <c r="I4" s="72">
        <v>3487.48083</v>
      </c>
      <c r="J4" s="73">
        <v>41849.769999999997</v>
      </c>
      <c r="K4" s="68" t="s">
        <v>53</v>
      </c>
    </row>
    <row r="5" spans="1:11" ht="45">
      <c r="A5" s="68">
        <v>2</v>
      </c>
      <c r="B5" s="68" t="s">
        <v>7</v>
      </c>
      <c r="C5" s="69" t="s">
        <v>32</v>
      </c>
      <c r="D5" s="68" t="s">
        <v>33</v>
      </c>
      <c r="E5" s="68">
        <v>1</v>
      </c>
      <c r="F5" s="70">
        <v>6</v>
      </c>
      <c r="G5" s="68">
        <v>12</v>
      </c>
      <c r="H5" s="71">
        <v>1325</v>
      </c>
      <c r="I5" s="72">
        <v>3487.48083</v>
      </c>
      <c r="J5" s="73">
        <v>41849.769999999997</v>
      </c>
      <c r="K5" s="68" t="s">
        <v>54</v>
      </c>
    </row>
    <row r="6" spans="1:11" ht="30">
      <c r="A6" s="68">
        <v>3</v>
      </c>
      <c r="B6" s="68" t="s">
        <v>8</v>
      </c>
      <c r="C6" s="69" t="s">
        <v>32</v>
      </c>
      <c r="D6" s="68" t="s">
        <v>33</v>
      </c>
      <c r="E6" s="68">
        <v>1</v>
      </c>
      <c r="F6" s="70">
        <v>4</v>
      </c>
      <c r="G6" s="68">
        <v>12</v>
      </c>
      <c r="H6" s="71">
        <v>2033</v>
      </c>
      <c r="I6" s="72">
        <v>4886.7183299999997</v>
      </c>
      <c r="J6" s="73">
        <v>58640.62</v>
      </c>
      <c r="K6" s="73">
        <v>234562.48</v>
      </c>
    </row>
    <row r="7" spans="1:11" ht="27" customHeight="1">
      <c r="A7" s="65" t="s">
        <v>12</v>
      </c>
      <c r="B7" s="66"/>
      <c r="C7" s="66"/>
      <c r="D7" s="66"/>
      <c r="E7" s="66"/>
      <c r="F7" s="66"/>
      <c r="G7" s="66"/>
      <c r="H7" s="66"/>
      <c r="I7" s="66"/>
      <c r="J7" s="66"/>
      <c r="K7" s="67"/>
    </row>
    <row r="8" spans="1:11" ht="45" customHeight="1">
      <c r="A8" s="64" t="s">
        <v>0</v>
      </c>
      <c r="B8" s="64" t="s">
        <v>5</v>
      </c>
      <c r="C8" s="64" t="s">
        <v>29</v>
      </c>
      <c r="D8" s="64" t="s">
        <v>30</v>
      </c>
      <c r="E8" s="64" t="s">
        <v>2</v>
      </c>
      <c r="F8" s="64" t="s">
        <v>31</v>
      </c>
      <c r="G8" s="64" t="s">
        <v>3</v>
      </c>
      <c r="H8" s="64" t="s">
        <v>50</v>
      </c>
      <c r="I8" s="64" t="s">
        <v>4</v>
      </c>
      <c r="J8" s="64" t="s">
        <v>51</v>
      </c>
      <c r="K8" s="64" t="s">
        <v>52</v>
      </c>
    </row>
    <row r="9" spans="1:11" ht="45">
      <c r="A9" s="68">
        <v>4</v>
      </c>
      <c r="B9" s="68" t="s">
        <v>9</v>
      </c>
      <c r="C9" s="69" t="s">
        <v>32</v>
      </c>
      <c r="D9" s="68" t="s">
        <v>33</v>
      </c>
      <c r="E9" s="68">
        <v>2</v>
      </c>
      <c r="F9" s="70">
        <v>6</v>
      </c>
      <c r="G9" s="68">
        <v>12</v>
      </c>
      <c r="H9" s="76">
        <v>1432</v>
      </c>
      <c r="I9" s="72">
        <v>3531.2525000000001</v>
      </c>
      <c r="J9" s="73">
        <v>42375.03</v>
      </c>
      <c r="K9" s="68" t="s">
        <v>55</v>
      </c>
    </row>
    <row r="10" spans="1:11" ht="30">
      <c r="A10" s="68">
        <v>5</v>
      </c>
      <c r="B10" s="68" t="s">
        <v>10</v>
      </c>
      <c r="C10" s="69" t="s">
        <v>32</v>
      </c>
      <c r="D10" s="68" t="s">
        <v>33</v>
      </c>
      <c r="E10" s="68">
        <v>2</v>
      </c>
      <c r="F10" s="70">
        <v>6</v>
      </c>
      <c r="G10" s="68">
        <v>12</v>
      </c>
      <c r="H10" s="76">
        <v>1432</v>
      </c>
      <c r="I10" s="72">
        <v>7879.3450000000003</v>
      </c>
      <c r="J10" s="73">
        <v>94552.14</v>
      </c>
      <c r="K10" s="68" t="s">
        <v>56</v>
      </c>
    </row>
    <row r="11" spans="1:11" ht="60">
      <c r="A11" s="68">
        <v>6</v>
      </c>
      <c r="B11" s="68" t="s">
        <v>34</v>
      </c>
      <c r="C11" s="69" t="s">
        <v>32</v>
      </c>
      <c r="D11" s="68" t="s">
        <v>33</v>
      </c>
      <c r="E11" s="68">
        <v>1</v>
      </c>
      <c r="F11" s="70">
        <v>2</v>
      </c>
      <c r="G11" s="68">
        <v>12</v>
      </c>
      <c r="H11" s="76">
        <v>1482</v>
      </c>
      <c r="I11" s="72">
        <v>3750.0450000000001</v>
      </c>
      <c r="J11" s="73">
        <v>45000.54</v>
      </c>
      <c r="K11" s="68" t="s">
        <v>57</v>
      </c>
    </row>
    <row r="12" spans="1:11" ht="45">
      <c r="A12" s="68">
        <v>7</v>
      </c>
      <c r="B12" s="68" t="s">
        <v>35</v>
      </c>
      <c r="C12" s="69" t="s">
        <v>32</v>
      </c>
      <c r="D12" s="68" t="s">
        <v>33</v>
      </c>
      <c r="E12" s="68">
        <v>1</v>
      </c>
      <c r="F12" s="70">
        <v>1</v>
      </c>
      <c r="G12" s="68">
        <v>12</v>
      </c>
      <c r="H12" s="76">
        <v>1871</v>
      </c>
      <c r="I12" s="72">
        <v>4518.7966699999997</v>
      </c>
      <c r="J12" s="73">
        <v>54225.56</v>
      </c>
      <c r="K12" s="68" t="s">
        <v>58</v>
      </c>
    </row>
    <row r="13" spans="1:11" ht="24.75" customHeight="1">
      <c r="A13" s="77" t="s">
        <v>19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48" customHeight="1">
      <c r="A14" s="64" t="s">
        <v>0</v>
      </c>
      <c r="B14" s="64" t="s">
        <v>5</v>
      </c>
      <c r="C14" s="64" t="s">
        <v>29</v>
      </c>
      <c r="D14" s="64" t="s">
        <v>30</v>
      </c>
      <c r="E14" s="64" t="s">
        <v>2</v>
      </c>
      <c r="F14" s="64" t="s">
        <v>31</v>
      </c>
      <c r="G14" s="64" t="s">
        <v>3</v>
      </c>
      <c r="H14" s="64" t="s">
        <v>50</v>
      </c>
      <c r="I14" s="64" t="s">
        <v>4</v>
      </c>
      <c r="J14" s="64" t="s">
        <v>51</v>
      </c>
      <c r="K14" s="64" t="s">
        <v>52</v>
      </c>
    </row>
    <row r="15" spans="1:11" ht="45">
      <c r="A15" s="68">
        <v>8</v>
      </c>
      <c r="B15" s="68" t="s">
        <v>14</v>
      </c>
      <c r="C15" s="69" t="s">
        <v>32</v>
      </c>
      <c r="D15" s="68" t="s">
        <v>33</v>
      </c>
      <c r="E15" s="68">
        <v>1</v>
      </c>
      <c r="F15" s="70">
        <v>14</v>
      </c>
      <c r="G15" s="68">
        <v>12</v>
      </c>
      <c r="H15" s="76">
        <v>1377</v>
      </c>
      <c r="I15" s="72">
        <v>3519.1716700000002</v>
      </c>
      <c r="J15" s="73">
        <v>42230.06</v>
      </c>
      <c r="K15" s="68" t="s">
        <v>59</v>
      </c>
    </row>
    <row r="16" spans="1:11" ht="30">
      <c r="A16" s="68">
        <v>9</v>
      </c>
      <c r="B16" s="68" t="s">
        <v>15</v>
      </c>
      <c r="C16" s="69" t="s">
        <v>32</v>
      </c>
      <c r="D16" s="68" t="s">
        <v>33</v>
      </c>
      <c r="E16" s="68">
        <v>1</v>
      </c>
      <c r="F16" s="70">
        <v>38</v>
      </c>
      <c r="G16" s="68">
        <v>12</v>
      </c>
      <c r="H16" s="76">
        <v>1624</v>
      </c>
      <c r="I16" s="72">
        <v>4007.3049999999998</v>
      </c>
      <c r="J16" s="73">
        <v>48087.66</v>
      </c>
      <c r="K16" s="68" t="s">
        <v>60</v>
      </c>
    </row>
    <row r="17" spans="1:11" ht="30">
      <c r="A17" s="68">
        <v>10</v>
      </c>
      <c r="B17" s="68" t="s">
        <v>16</v>
      </c>
      <c r="C17" s="69" t="s">
        <v>32</v>
      </c>
      <c r="D17" s="68" t="s">
        <v>33</v>
      </c>
      <c r="E17" s="68">
        <v>1</v>
      </c>
      <c r="F17" s="70">
        <v>22</v>
      </c>
      <c r="G17" s="68">
        <v>12</v>
      </c>
      <c r="H17" s="76">
        <v>1971</v>
      </c>
      <c r="I17" s="72">
        <v>4596.93833</v>
      </c>
      <c r="J17" s="73">
        <v>55163.26</v>
      </c>
      <c r="K17" s="68" t="s">
        <v>61</v>
      </c>
    </row>
    <row r="18" spans="1:11" ht="60">
      <c r="A18" s="68">
        <v>11</v>
      </c>
      <c r="B18" s="68" t="s">
        <v>17</v>
      </c>
      <c r="C18" s="69" t="s">
        <v>32</v>
      </c>
      <c r="D18" s="68" t="s">
        <v>33</v>
      </c>
      <c r="E18" s="68">
        <v>1</v>
      </c>
      <c r="F18" s="70">
        <v>10</v>
      </c>
      <c r="G18" s="68">
        <v>12</v>
      </c>
      <c r="H18" s="76">
        <v>3296</v>
      </c>
      <c r="I18" s="72">
        <v>7193.6750000000002</v>
      </c>
      <c r="J18" s="68" t="s">
        <v>62</v>
      </c>
      <c r="K18" s="68" t="s">
        <v>63</v>
      </c>
    </row>
    <row r="19" spans="1:11" ht="30">
      <c r="A19" s="68">
        <v>12</v>
      </c>
      <c r="B19" s="68" t="s">
        <v>18</v>
      </c>
      <c r="C19" s="69" t="s">
        <v>32</v>
      </c>
      <c r="D19" s="68" t="s">
        <v>33</v>
      </c>
      <c r="E19" s="68">
        <v>1</v>
      </c>
      <c r="F19" s="70">
        <v>5</v>
      </c>
      <c r="G19" s="68">
        <v>12</v>
      </c>
      <c r="H19" s="76">
        <v>3741</v>
      </c>
      <c r="I19" s="72">
        <v>8106.6958299999997</v>
      </c>
      <c r="J19" s="68" t="s">
        <v>64</v>
      </c>
      <c r="K19" s="68" t="s">
        <v>65</v>
      </c>
    </row>
    <row r="20" spans="1:11" ht="45">
      <c r="A20" s="68">
        <v>13</v>
      </c>
      <c r="B20" s="68" t="s">
        <v>36</v>
      </c>
      <c r="C20" s="69" t="s">
        <v>32</v>
      </c>
      <c r="D20" s="68" t="s">
        <v>33</v>
      </c>
      <c r="E20" s="68">
        <v>2</v>
      </c>
      <c r="F20" s="70">
        <v>2</v>
      </c>
      <c r="G20" s="68">
        <v>12</v>
      </c>
      <c r="H20" s="76">
        <v>1871</v>
      </c>
      <c r="I20" s="72">
        <v>8671.2383300000001</v>
      </c>
      <c r="J20" s="73">
        <v>104054.86</v>
      </c>
      <c r="K20" s="68" t="s">
        <v>66</v>
      </c>
    </row>
    <row r="21" spans="1:11" ht="45">
      <c r="A21" s="68">
        <v>14</v>
      </c>
      <c r="B21" s="68" t="s">
        <v>37</v>
      </c>
      <c r="C21" s="69" t="s">
        <v>32</v>
      </c>
      <c r="D21" s="68" t="s">
        <v>33</v>
      </c>
      <c r="E21" s="68">
        <v>1</v>
      </c>
      <c r="F21" s="70">
        <v>2</v>
      </c>
      <c r="G21" s="68">
        <v>12</v>
      </c>
      <c r="H21" s="76">
        <v>1871</v>
      </c>
      <c r="I21" s="72">
        <v>5679.1450000000004</v>
      </c>
      <c r="J21" s="68" t="s">
        <v>67</v>
      </c>
      <c r="K21" s="68" t="s">
        <v>68</v>
      </c>
    </row>
    <row r="22" spans="1:11" ht="75">
      <c r="A22" s="68">
        <v>15</v>
      </c>
      <c r="B22" s="68" t="s">
        <v>38</v>
      </c>
      <c r="C22" s="69" t="s">
        <v>32</v>
      </c>
      <c r="D22" s="68" t="s">
        <v>33</v>
      </c>
      <c r="E22" s="68">
        <v>1</v>
      </c>
      <c r="F22" s="70">
        <v>2</v>
      </c>
      <c r="G22" s="68">
        <v>12</v>
      </c>
      <c r="H22" s="76">
        <v>1871</v>
      </c>
      <c r="I22" s="72">
        <v>4518.7966699999997</v>
      </c>
      <c r="J22" s="68" t="s">
        <v>39</v>
      </c>
      <c r="K22" s="68" t="s">
        <v>40</v>
      </c>
    </row>
    <row r="23" spans="1:11" ht="45">
      <c r="A23" s="68">
        <v>16</v>
      </c>
      <c r="B23" s="68" t="s">
        <v>41</v>
      </c>
      <c r="C23" s="69" t="s">
        <v>32</v>
      </c>
      <c r="D23" s="68" t="s">
        <v>33</v>
      </c>
      <c r="E23" s="68">
        <v>1</v>
      </c>
      <c r="F23" s="70">
        <v>2</v>
      </c>
      <c r="G23" s="68">
        <v>12</v>
      </c>
      <c r="H23" s="76">
        <v>2966</v>
      </c>
      <c r="I23" s="72">
        <v>6516.6541699999998</v>
      </c>
      <c r="J23" s="68" t="s">
        <v>42</v>
      </c>
      <c r="K23" s="68" t="s">
        <v>43</v>
      </c>
    </row>
    <row r="24" spans="1:11" ht="75">
      <c r="A24" s="68">
        <v>17</v>
      </c>
      <c r="B24" s="68" t="s">
        <v>44</v>
      </c>
      <c r="C24" s="69" t="s">
        <v>32</v>
      </c>
      <c r="D24" s="68" t="s">
        <v>33</v>
      </c>
      <c r="E24" s="68">
        <v>1</v>
      </c>
      <c r="F24" s="70">
        <v>1</v>
      </c>
      <c r="G24" s="68">
        <v>12</v>
      </c>
      <c r="H24" s="76">
        <v>2966</v>
      </c>
      <c r="I24" s="72">
        <v>6529.585</v>
      </c>
      <c r="J24" s="73">
        <v>78355.02</v>
      </c>
      <c r="K24" s="68" t="s">
        <v>45</v>
      </c>
    </row>
    <row r="25" spans="1:11" ht="45">
      <c r="A25" s="68">
        <v>18</v>
      </c>
      <c r="B25" s="68" t="s">
        <v>46</v>
      </c>
      <c r="C25" s="69" t="s">
        <v>32</v>
      </c>
      <c r="D25" s="68" t="s">
        <v>33</v>
      </c>
      <c r="E25" s="68">
        <v>1</v>
      </c>
      <c r="F25" s="70">
        <v>1</v>
      </c>
      <c r="G25" s="68">
        <v>12</v>
      </c>
      <c r="H25" s="76">
        <v>3296</v>
      </c>
      <c r="I25" s="72">
        <v>7206.5974999999999</v>
      </c>
      <c r="J25" s="68" t="s">
        <v>47</v>
      </c>
      <c r="K25" s="68" t="s">
        <v>48</v>
      </c>
    </row>
    <row r="26" spans="1:11" ht="27" customHeight="1">
      <c r="A26" s="77" t="s">
        <v>49</v>
      </c>
      <c r="B26" s="77"/>
      <c r="C26" s="77"/>
      <c r="D26" s="77"/>
      <c r="E26" s="77"/>
      <c r="F26" s="77"/>
      <c r="G26" s="77"/>
      <c r="H26" s="77"/>
      <c r="I26" s="77"/>
      <c r="J26" s="77"/>
      <c r="K26" s="78">
        <v>7625829.0599999996</v>
      </c>
    </row>
    <row r="27" spans="1:11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8"/>
    </row>
    <row r="28" spans="1:11">
      <c r="A28" s="63"/>
    </row>
  </sheetData>
  <mergeCells count="6">
    <mergeCell ref="A1:K1"/>
    <mergeCell ref="A2:K2"/>
    <mergeCell ref="A7:K7"/>
    <mergeCell ref="A13:K13"/>
    <mergeCell ref="K26:K27"/>
    <mergeCell ref="A26:J2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Lucileide Freitas da Silva Cavalcante</dc:creator>
  <cp:lastModifiedBy>Lucileide Freitas da Silva Cavalcante</cp:lastModifiedBy>
  <cp:lastPrinted>2025-01-30T17:42:59Z</cp:lastPrinted>
  <dcterms:created xsi:type="dcterms:W3CDTF">2025-01-28T17:44:14Z</dcterms:created>
  <dcterms:modified xsi:type="dcterms:W3CDTF">2025-02-21T19:23:39Z</dcterms:modified>
</cp:coreProperties>
</file>